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KOPERNIK\2026\PARKING\DO ZAMIESZCZENIA NA BIP\"/>
    </mc:Choice>
  </mc:AlternateContent>
  <xr:revisionPtr revIDLastSave="0" documentId="8_{D36EF739-A8FF-4310-8CF0-26FE41119B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PCR" sheetId="1" r:id="rId1"/>
  </sheets>
  <externalReferences>
    <externalReference r:id="rId2"/>
  </externalReferences>
  <definedNames>
    <definedName name="_r">#REF!</definedName>
    <definedName name="all">#REF!</definedName>
    <definedName name="Area">#REF!</definedName>
    <definedName name="branże">[1]wsp!$D$8</definedName>
    <definedName name="Check">#REF!</definedName>
    <definedName name="Completion_accs">#REF!</definedName>
    <definedName name="DATA">#REF!</definedName>
    <definedName name="DATA_razem">#REF!</definedName>
    <definedName name="drogi">[1]wsp!$D$3</definedName>
    <definedName name="e">#REF!</definedName>
    <definedName name="Excel_BuiltIn__FilterDatabase_1">#REF!</definedName>
    <definedName name="inne">[1]wsp!$D$9</definedName>
    <definedName name="_xlnm.Print_Area" localSheetId="0">TPCR!$A$1:$H$42</definedName>
    <definedName name="pośrednie">[1]wsp!$D$2</definedName>
    <definedName name="Print_Area_MI">#REF!</definedName>
    <definedName name="rec">#REF!</definedName>
    <definedName name="reszta">[1]wsp!$D$7</definedName>
    <definedName name="SORT">#REF!</definedName>
    <definedName name="Sort_data">#REF!</definedName>
    <definedName name="Ssap_accounts">#REF!</definedName>
    <definedName name="wip">#REF!</definedName>
    <definedName name="Z_0216E4A3_6182_11D6_9494_000102FA4DF4_.wvu.Cols" hidden="1">#REF!</definedName>
    <definedName name="Z_0216E4A3_6182_11D6_9494_000102FA4DF4_.wvu.PrintArea" hidden="1">#REF!</definedName>
    <definedName name="Z_0216E4A3_6182_11D6_9494_000102FA4DF4_.wvu.PrintTitles" hidden="1">#REF!</definedName>
    <definedName name="Z_A6D38DCC_6184_11D6_8FBA_000476959415_.wvu.Cols" hidden="1">#REF!</definedName>
    <definedName name="Z_A6D38DCC_6184_11D6_8FBA_000476959415_.wvu.PrintArea" hidden="1">#REF!</definedName>
    <definedName name="Z_A6D38DCC_6184_11D6_8FBA_000476959415_.wvu.PrintTitles" hidden="1">#REF!</definedName>
    <definedName name="żelbet7">[1]wsp!$D$4</definedName>
    <definedName name="żelbet8">[1]wsp!$D$5</definedName>
    <definedName name="żelbet9">[1]wsp!$D$6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G23" i="1" s="1"/>
  <c r="E35" i="1"/>
  <c r="G29" i="1"/>
  <c r="G20" i="1"/>
  <c r="G21" i="1"/>
  <c r="G22" i="1"/>
  <c r="G24" i="1"/>
  <c r="E19" i="1"/>
  <c r="G19" i="1" s="1"/>
  <c r="G35" i="1" l="1"/>
  <c r="G33" i="1"/>
  <c r="G34" i="1"/>
  <c r="G36" i="1"/>
  <c r="G37" i="1"/>
  <c r="G38" i="1"/>
  <c r="E32" i="1"/>
  <c r="G32" i="1" s="1"/>
  <c r="E31" i="1" l="1"/>
  <c r="E18" i="1"/>
  <c r="G25" i="1" l="1"/>
  <c r="G18" i="1"/>
  <c r="G17" i="1" l="1"/>
  <c r="G31" i="1"/>
  <c r="G28" i="1"/>
  <c r="G16" i="1" l="1"/>
  <c r="G9" i="1"/>
  <c r="G10" i="1"/>
  <c r="G11" i="1"/>
  <c r="G12" i="1"/>
  <c r="G13" i="1"/>
  <c r="G8" i="1"/>
  <c r="G7" i="1" l="1"/>
  <c r="G6" i="1" s="1"/>
  <c r="G15" i="1"/>
  <c r="G14" i="1" s="1"/>
  <c r="G27" i="1"/>
  <c r="G30" i="1"/>
  <c r="G26" i="1" l="1"/>
</calcChain>
</file>

<file path=xl/sharedStrings.xml><?xml version="1.0" encoding="utf-8"?>
<sst xmlns="http://schemas.openxmlformats.org/spreadsheetml/2006/main" count="100" uniqueCount="70">
  <si>
    <t>kpl</t>
  </si>
  <si>
    <t>II.2.5</t>
  </si>
  <si>
    <t>II.2.4</t>
  </si>
  <si>
    <t>II.2.3</t>
  </si>
  <si>
    <t>II.2.2</t>
  </si>
  <si>
    <t>II.2.1</t>
  </si>
  <si>
    <t>II.2</t>
  </si>
  <si>
    <t>II.1.2</t>
  </si>
  <si>
    <t>II.1.1</t>
  </si>
  <si>
    <t>II.1</t>
  </si>
  <si>
    <t>II</t>
  </si>
  <si>
    <t>I.2.2</t>
  </si>
  <si>
    <t>I.2.1</t>
  </si>
  <si>
    <t>I.2</t>
  </si>
  <si>
    <t>m2</t>
  </si>
  <si>
    <t>I.1.1</t>
  </si>
  <si>
    <t>I.1</t>
  </si>
  <si>
    <t>I</t>
  </si>
  <si>
    <t>Wywóz nieczystości i odpadów budowlanych</t>
  </si>
  <si>
    <t>Zaplecze budowy</t>
  </si>
  <si>
    <t>Kadra - nadzór budowy</t>
  </si>
  <si>
    <t>Obsługa geodezyjna</t>
  </si>
  <si>
    <t>0.1.6</t>
  </si>
  <si>
    <t>0.1.5</t>
  </si>
  <si>
    <t>Dokumentacja powykonawcza</t>
  </si>
  <si>
    <t xml:space="preserve">Opracowanie wszelkich niezbędnych projektów wykonawczych </t>
  </si>
  <si>
    <t>0.1.2</t>
  </si>
  <si>
    <t>0.1.1</t>
  </si>
  <si>
    <t>Prace projektowe / Koszty budowy</t>
  </si>
  <si>
    <t>0.1</t>
  </si>
  <si>
    <t>PLN</t>
  </si>
  <si>
    <t xml:space="preserve">PRACE PROJEKTOWE / KOSZTY BUDOWY </t>
  </si>
  <si>
    <t>0</t>
  </si>
  <si>
    <t>uwagi</t>
  </si>
  <si>
    <t>wartość (PLN)</t>
  </si>
  <si>
    <t>cena 
jednostkowa</t>
  </si>
  <si>
    <t>ilość</t>
  </si>
  <si>
    <t>jednostka</t>
  </si>
  <si>
    <t>Roboty budowlane</t>
  </si>
  <si>
    <t>I.2.3</t>
  </si>
  <si>
    <t>I.2.4</t>
  </si>
  <si>
    <t>I.2.5</t>
  </si>
  <si>
    <t>I.2.6</t>
  </si>
  <si>
    <t>I.2.8</t>
  </si>
  <si>
    <t>II.2.6</t>
  </si>
  <si>
    <t>mb</t>
  </si>
  <si>
    <t>ZS im. Mikołaja Kopernika w Koninie - remont nawierzchni parkingu</t>
  </si>
  <si>
    <t>Remont drogi dojazdowej</t>
  </si>
  <si>
    <t>Rozbiórka wraz z utylizacją istniejącej nawierzchni drogi wraz z podbudową</t>
  </si>
  <si>
    <t>Uzupełnienie podbudowy pomocniczej</t>
  </si>
  <si>
    <t xml:space="preserve">Wykonanie podbudowy zasadniczej - 25 cm ­ Kruszywo łamane (tłuczeń) 
stabilizowane mechanicznie (0-31,5 mm lub 0-63 mm) </t>
  </si>
  <si>
    <t xml:space="preserve">Wykonanie podsypki z grysu 2/5mm grubości  3­5 cm </t>
  </si>
  <si>
    <t>Spoinowanie piaskiem kwarcowym</t>
  </si>
  <si>
    <t>Roboty rozbiórkowe</t>
  </si>
  <si>
    <t>Rozbiórka wraz z utylizacją istniejących krawężników</t>
  </si>
  <si>
    <t>Rozbiórka wraz z utylizacją istniejących gazonów</t>
  </si>
  <si>
    <t>Remont nawierzchni parkingu</t>
  </si>
  <si>
    <t>Niwelacja terenu - Kruszywo łamane (tłuczeń) stabilizowane mechanicznie (0-31,5 mm lub 0-63 mm)</t>
  </si>
  <si>
    <t>Wypełnienie rabat substratem (podłożem uniwersalnym) o strukturze gruzełkowatej, z wbudowaniem i wyrównaniem, min gr. warstwy 20cm</t>
  </si>
  <si>
    <t>II.2.7</t>
  </si>
  <si>
    <t>II.2.8</t>
  </si>
  <si>
    <t>Obsadzenie krawężników drogowych na ławach betonowych</t>
  </si>
  <si>
    <t xml:space="preserve">Dostawa krawężników drogowych </t>
  </si>
  <si>
    <t>Ułożenie kostki brukowej behaton gr. 8cm</t>
  </si>
  <si>
    <t>Dostawa kostki brukowej behaton gr. 8cm</t>
  </si>
  <si>
    <t>I.2.7</t>
  </si>
  <si>
    <t>Razem netto</t>
  </si>
  <si>
    <t>Razem brutto</t>
  </si>
  <si>
    <t>0.1.3</t>
  </si>
  <si>
    <t>0.1.4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</si>
</sst>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[$€-2]\ * #,##0.00_);_([$€-2]\ * \(#,##0.00\);_([$€-2]\ * &quot;-&quot;??_);_(@_)"/>
    <numFmt numFmtId="165" formatCode="_-* #,##0.00\ [$zł-415]_-;\-* #,##0.00\ [$zł-415]_-;_-* &quot;-&quot;??\ [$zł-415]_-;_-@_-"/>
    <numFmt numFmtId="166" formatCode="0.0"/>
    <numFmt numFmtId="167" formatCode="#,##0.0"/>
  </numFmts>
  <fonts count="13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0070C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164" fontId="2" fillId="0" borderId="0" xfId="1" applyNumberFormat="1" applyFont="1" applyAlignment="1">
      <alignment vertical="center"/>
    </xf>
    <xf numFmtId="4" fontId="2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9" fontId="3" fillId="0" borderId="0" xfId="1" applyNumberFormat="1" applyFont="1" applyAlignment="1">
      <alignment vertical="center"/>
    </xf>
    <xf numFmtId="0" fontId="4" fillId="0" borderId="1" xfId="1" applyFont="1" applyBorder="1" applyAlignment="1">
      <alignment vertical="center" wrapText="1"/>
    </xf>
    <xf numFmtId="165" fontId="4" fillId="0" borderId="1" xfId="1" applyNumberFormat="1" applyFont="1" applyBorder="1" applyAlignment="1">
      <alignment vertical="center"/>
    </xf>
    <xf numFmtId="4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9" fontId="4" fillId="0" borderId="1" xfId="1" applyNumberFormat="1" applyFont="1" applyBorder="1" applyAlignment="1" applyProtection="1">
      <alignment horizontal="left" vertical="center" wrapText="1"/>
      <protection hidden="1"/>
    </xf>
    <xf numFmtId="0" fontId="4" fillId="0" borderId="0" xfId="1" applyFont="1" applyAlignment="1">
      <alignment vertical="center"/>
    </xf>
    <xf numFmtId="0" fontId="7" fillId="2" borderId="1" xfId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vertical="center"/>
    </xf>
    <xf numFmtId="4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 applyProtection="1">
      <alignment horizontal="left" vertical="center" wrapText="1"/>
      <protection hidden="1"/>
    </xf>
    <xf numFmtId="49" fontId="9" fillId="2" borderId="1" xfId="1" applyNumberFormat="1" applyFont="1" applyFill="1" applyBorder="1" applyAlignment="1" applyProtection="1">
      <alignment horizontal="left" vertical="center" wrapText="1"/>
      <protection hidden="1"/>
    </xf>
    <xf numFmtId="0" fontId="4" fillId="3" borderId="1" xfId="1" applyFont="1" applyFill="1" applyBorder="1" applyAlignment="1">
      <alignment vertical="center" wrapText="1"/>
    </xf>
    <xf numFmtId="165" fontId="9" fillId="3" borderId="1" xfId="1" applyNumberFormat="1" applyFont="1" applyFill="1" applyBorder="1" applyAlignment="1">
      <alignment vertical="center"/>
    </xf>
    <xf numFmtId="4" fontId="4" fillId="3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vertical="center" wrapText="1"/>
    </xf>
    <xf numFmtId="165" fontId="11" fillId="0" borderId="0" xfId="1" applyNumberFormat="1" applyFont="1" applyAlignment="1">
      <alignment vertical="center"/>
    </xf>
    <xf numFmtId="164" fontId="11" fillId="0" borderId="0" xfId="1" applyNumberFormat="1" applyFont="1" applyAlignment="1">
      <alignment vertical="center"/>
    </xf>
    <xf numFmtId="4" fontId="10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49" fontId="12" fillId="0" borderId="0" xfId="1" applyNumberFormat="1" applyFont="1" applyAlignment="1">
      <alignment vertical="center"/>
    </xf>
    <xf numFmtId="165" fontId="2" fillId="0" borderId="0" xfId="1" applyNumberFormat="1" applyFont="1" applyAlignment="1">
      <alignment vertical="center"/>
    </xf>
    <xf numFmtId="0" fontId="9" fillId="3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left" vertical="center" wrapText="1"/>
      <protection hidden="1"/>
    </xf>
    <xf numFmtId="0" fontId="4" fillId="0" borderId="1" xfId="1" applyFont="1" applyBorder="1" applyAlignment="1" applyProtection="1">
      <alignment horizontal="left" vertical="center" wrapText="1"/>
      <protection hidden="1"/>
    </xf>
    <xf numFmtId="0" fontId="6" fillId="5" borderId="1" xfId="1" applyFont="1" applyFill="1" applyBorder="1" applyAlignment="1" applyProtection="1">
      <alignment horizontal="left" vertical="center" wrapText="1"/>
      <protection hidden="1"/>
    </xf>
    <xf numFmtId="4" fontId="9" fillId="2" borderId="1" xfId="1" applyNumberFormat="1" applyFont="1" applyFill="1" applyBorder="1" applyAlignment="1" applyProtection="1">
      <alignment horizontal="left" vertical="center" wrapText="1"/>
      <protection hidden="1"/>
    </xf>
    <xf numFmtId="0" fontId="3" fillId="3" borderId="1" xfId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left" vertical="center" wrapText="1"/>
      <protection hidden="1"/>
    </xf>
    <xf numFmtId="49" fontId="9" fillId="3" borderId="1" xfId="1" applyNumberFormat="1" applyFont="1" applyFill="1" applyBorder="1" applyAlignment="1" applyProtection="1">
      <alignment horizontal="left" vertical="center" wrapText="1"/>
      <protection hidden="1"/>
    </xf>
    <xf numFmtId="164" fontId="3" fillId="3" borderId="1" xfId="1" applyNumberFormat="1" applyFont="1" applyFill="1" applyBorder="1" applyAlignment="1">
      <alignment horizontal="center" vertical="center"/>
    </xf>
    <xf numFmtId="0" fontId="12" fillId="6" borderId="1" xfId="1" applyFont="1" applyFill="1" applyBorder="1" applyAlignment="1">
      <alignment vertical="center"/>
    </xf>
    <xf numFmtId="49" fontId="12" fillId="6" borderId="1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164" fontId="3" fillId="0" borderId="0" xfId="1" applyNumberFormat="1" applyFont="1" applyAlignment="1">
      <alignment vertical="center"/>
    </xf>
    <xf numFmtId="4" fontId="3" fillId="0" borderId="0" xfId="1" applyNumberFormat="1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1" applyFont="1" applyBorder="1" applyAlignment="1">
      <alignment vertical="center"/>
    </xf>
    <xf numFmtId="167" fontId="3" fillId="3" borderId="1" xfId="1" applyNumberFormat="1" applyFont="1" applyFill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/>
    </xf>
    <xf numFmtId="167" fontId="4" fillId="0" borderId="1" xfId="1" applyNumberFormat="1" applyFont="1" applyBorder="1" applyAlignment="1">
      <alignment horizontal="center" vertical="center"/>
    </xf>
    <xf numFmtId="164" fontId="10" fillId="4" borderId="0" xfId="1" applyNumberFormat="1" applyFont="1" applyFill="1" applyAlignment="1">
      <alignment vertical="center"/>
    </xf>
    <xf numFmtId="165" fontId="10" fillId="4" borderId="0" xfId="1" applyNumberFormat="1" applyFont="1" applyFill="1" applyAlignment="1">
      <alignment vertical="center"/>
    </xf>
    <xf numFmtId="0" fontId="12" fillId="0" borderId="4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202.30\CurrentWorks\2WI...%20Tender\oferty\bill_wy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sp"/>
      <sheetName val="15007"/>
      <sheetName val="15008"/>
      <sheetName val="15009"/>
      <sheetName val="p. control"/>
      <sheetName val="Arkuszofertowy"/>
    </sheetNames>
    <sheetDataSet>
      <sheetData sheetId="0">
        <row r="2">
          <cell r="D2">
            <v>1.0991240099744821</v>
          </cell>
        </row>
        <row r="3">
          <cell r="D3">
            <v>1.0991240099744821</v>
          </cell>
        </row>
        <row r="4">
          <cell r="D4">
            <v>0.99360810501693186</v>
          </cell>
        </row>
        <row r="5">
          <cell r="D5">
            <v>1.5695490862435604</v>
          </cell>
        </row>
        <row r="6">
          <cell r="D6">
            <v>1.5882341944131266</v>
          </cell>
        </row>
        <row r="7">
          <cell r="D7">
            <v>1.0991240099744821</v>
          </cell>
        </row>
        <row r="8">
          <cell r="D8">
            <v>1.0991240099744821</v>
          </cell>
        </row>
        <row r="9">
          <cell r="D9">
            <v>1.0991240099744821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B1:H42"/>
  <sheetViews>
    <sheetView tabSelected="1" view="pageBreakPreview" zoomScaleNormal="100" zoomScaleSheetLayoutView="100" workbookViewId="0">
      <pane ySplit="5" topLeftCell="A24" activePane="bottomLeft" state="frozen"/>
      <selection pane="bottomLeft" activeCell="C16" sqref="C16"/>
    </sheetView>
  </sheetViews>
  <sheetFormatPr defaultColWidth="12.42578125" defaultRowHeight="15" x14ac:dyDescent="0.25"/>
  <cols>
    <col min="1" max="1" width="3.85546875" style="1" customWidth="1"/>
    <col min="2" max="2" width="7.140625" style="7" customWidth="1"/>
    <col min="3" max="3" width="61.85546875" style="6" customWidth="1"/>
    <col min="4" max="4" width="10.42578125" style="5" bestFit="1" customWidth="1"/>
    <col min="5" max="5" width="7.140625" style="4" customWidth="1"/>
    <col min="6" max="6" width="15.140625" style="3" bestFit="1" customWidth="1"/>
    <col min="7" max="7" width="24.5703125" style="3" bestFit="1" customWidth="1"/>
    <col min="8" max="8" width="30.7109375" style="2" customWidth="1"/>
    <col min="9" max="16384" width="12.42578125" style="1"/>
  </cols>
  <sheetData>
    <row r="1" spans="2:8" s="6" customFormat="1" ht="15.75" thickBot="1" x14ac:dyDescent="0.3">
      <c r="B1" s="7"/>
      <c r="D1" s="5"/>
      <c r="E1" s="50"/>
      <c r="F1" s="49"/>
      <c r="G1" s="49"/>
      <c r="H1" s="48"/>
    </row>
    <row r="2" spans="2:8" s="6" customFormat="1" ht="16.5" thickBot="1" x14ac:dyDescent="0.3">
      <c r="B2" s="58" t="s">
        <v>46</v>
      </c>
      <c r="C2" s="59"/>
      <c r="D2" s="60"/>
      <c r="E2" s="50"/>
      <c r="F2" s="49"/>
      <c r="G2" s="49"/>
      <c r="H2" s="48"/>
    </row>
    <row r="3" spans="2:8" s="6" customFormat="1" x14ac:dyDescent="0.25">
      <c r="B3" s="7"/>
      <c r="D3" s="5"/>
      <c r="E3" s="50"/>
      <c r="F3" s="49"/>
      <c r="G3" s="49"/>
      <c r="H3" s="48"/>
    </row>
    <row r="4" spans="2:8" s="6" customFormat="1" x14ac:dyDescent="0.25">
      <c r="B4" s="7"/>
      <c r="D4" s="5"/>
      <c r="E4" s="50"/>
      <c r="F4" s="49"/>
      <c r="G4" s="49"/>
      <c r="H4" s="48"/>
    </row>
    <row r="5" spans="2:8" s="6" customFormat="1" ht="30" x14ac:dyDescent="0.25">
      <c r="B5" s="47"/>
      <c r="C5" s="46"/>
      <c r="D5" s="42" t="s">
        <v>37</v>
      </c>
      <c r="E5" s="53" t="s">
        <v>36</v>
      </c>
      <c r="F5" s="40" t="s">
        <v>35</v>
      </c>
      <c r="G5" s="45" t="s">
        <v>34</v>
      </c>
      <c r="H5" s="39" t="s">
        <v>33</v>
      </c>
    </row>
    <row r="6" spans="2:8" s="6" customFormat="1" x14ac:dyDescent="0.25">
      <c r="B6" s="44" t="s">
        <v>32</v>
      </c>
      <c r="C6" s="43" t="s">
        <v>31</v>
      </c>
      <c r="D6" s="42"/>
      <c r="E6" s="41"/>
      <c r="F6" s="40" t="s">
        <v>30</v>
      </c>
      <c r="G6" s="21">
        <f>SUM(G7,)</f>
        <v>0</v>
      </c>
      <c r="H6" s="39"/>
    </row>
    <row r="7" spans="2:8" s="6" customFormat="1" x14ac:dyDescent="0.25">
      <c r="B7" s="19" t="s">
        <v>29</v>
      </c>
      <c r="C7" s="18" t="s">
        <v>28</v>
      </c>
      <c r="D7" s="18"/>
      <c r="E7" s="38"/>
      <c r="F7" s="18"/>
      <c r="G7" s="15">
        <f>SUM(G8:G13)</f>
        <v>0</v>
      </c>
      <c r="H7" s="18"/>
    </row>
    <row r="8" spans="2:8" s="6" customFormat="1" ht="14.45" customHeight="1" x14ac:dyDescent="0.25">
      <c r="B8" s="12" t="s">
        <v>27</v>
      </c>
      <c r="C8" s="36" t="s">
        <v>25</v>
      </c>
      <c r="D8" s="11" t="s">
        <v>0</v>
      </c>
      <c r="E8" s="10">
        <v>1</v>
      </c>
      <c r="F8" s="9"/>
      <c r="G8" s="9">
        <f>E8*F8</f>
        <v>0</v>
      </c>
      <c r="H8" s="37"/>
    </row>
    <row r="9" spans="2:8" s="6" customFormat="1" x14ac:dyDescent="0.25">
      <c r="B9" s="12" t="s">
        <v>26</v>
      </c>
      <c r="C9" s="36" t="s">
        <v>24</v>
      </c>
      <c r="D9" s="11" t="s">
        <v>0</v>
      </c>
      <c r="E9" s="10">
        <v>1</v>
      </c>
      <c r="F9" s="9"/>
      <c r="G9" s="9">
        <f t="shared" ref="G9:G13" si="0">E9*F9</f>
        <v>0</v>
      </c>
      <c r="H9" s="37"/>
    </row>
    <row r="10" spans="2:8" s="6" customFormat="1" x14ac:dyDescent="0.25">
      <c r="B10" s="12" t="s">
        <v>68</v>
      </c>
      <c r="C10" s="36" t="s">
        <v>21</v>
      </c>
      <c r="D10" s="11" t="s">
        <v>0</v>
      </c>
      <c r="E10" s="10">
        <v>1</v>
      </c>
      <c r="F10" s="9"/>
      <c r="G10" s="9">
        <f t="shared" si="0"/>
        <v>0</v>
      </c>
      <c r="H10" s="36"/>
    </row>
    <row r="11" spans="2:8" s="6" customFormat="1" x14ac:dyDescent="0.25">
      <c r="B11" s="12" t="s">
        <v>69</v>
      </c>
      <c r="C11" s="36" t="s">
        <v>20</v>
      </c>
      <c r="D11" s="11" t="s">
        <v>0</v>
      </c>
      <c r="E11" s="10">
        <v>1</v>
      </c>
      <c r="F11" s="9"/>
      <c r="G11" s="9">
        <f t="shared" si="0"/>
        <v>0</v>
      </c>
      <c r="H11" s="36"/>
    </row>
    <row r="12" spans="2:8" s="6" customFormat="1" x14ac:dyDescent="0.25">
      <c r="B12" s="12" t="s">
        <v>23</v>
      </c>
      <c r="C12" s="36" t="s">
        <v>19</v>
      </c>
      <c r="D12" s="11" t="s">
        <v>0</v>
      </c>
      <c r="E12" s="10">
        <v>1</v>
      </c>
      <c r="F12" s="9"/>
      <c r="G12" s="9">
        <f t="shared" si="0"/>
        <v>0</v>
      </c>
      <c r="H12" s="36"/>
    </row>
    <row r="13" spans="2:8" s="6" customFormat="1" x14ac:dyDescent="0.25">
      <c r="B13" s="12" t="s">
        <v>22</v>
      </c>
      <c r="C13" s="36" t="s">
        <v>18</v>
      </c>
      <c r="D13" s="11" t="s">
        <v>0</v>
      </c>
      <c r="E13" s="10">
        <v>1</v>
      </c>
      <c r="F13" s="9"/>
      <c r="G13" s="9">
        <f t="shared" si="0"/>
        <v>0</v>
      </c>
      <c r="H13" s="36"/>
    </row>
    <row r="14" spans="2:8" s="13" customFormat="1" ht="12.75" x14ac:dyDescent="0.25">
      <c r="B14" s="33" t="s">
        <v>17</v>
      </c>
      <c r="C14" s="33" t="s">
        <v>47</v>
      </c>
      <c r="D14" s="23"/>
      <c r="E14" s="22"/>
      <c r="F14" s="22"/>
      <c r="G14" s="21">
        <f>SUM(G15,G17)</f>
        <v>0</v>
      </c>
      <c r="H14" s="20"/>
    </row>
    <row r="15" spans="2:8" s="13" customFormat="1" ht="12.75" x14ac:dyDescent="0.25">
      <c r="B15" s="19" t="s">
        <v>16</v>
      </c>
      <c r="C15" s="18" t="s">
        <v>53</v>
      </c>
      <c r="D15" s="17"/>
      <c r="E15" s="16"/>
      <c r="F15" s="16"/>
      <c r="G15" s="15">
        <f>SUM(G16:G16)</f>
        <v>0</v>
      </c>
      <c r="H15" s="34"/>
    </row>
    <row r="16" spans="2:8" s="13" customFormat="1" ht="25.5" x14ac:dyDescent="0.25">
      <c r="B16" s="12" t="s">
        <v>15</v>
      </c>
      <c r="C16" s="36" t="s">
        <v>48</v>
      </c>
      <c r="D16" s="11" t="s">
        <v>14</v>
      </c>
      <c r="E16" s="10">
        <v>390</v>
      </c>
      <c r="F16" s="9"/>
      <c r="G16" s="9">
        <f>E16*F16</f>
        <v>0</v>
      </c>
      <c r="H16" s="8"/>
    </row>
    <row r="17" spans="2:8" s="13" customFormat="1" ht="12.75" x14ac:dyDescent="0.25">
      <c r="B17" s="19" t="s">
        <v>13</v>
      </c>
      <c r="C17" s="18" t="s">
        <v>38</v>
      </c>
      <c r="D17" s="17"/>
      <c r="E17" s="16"/>
      <c r="F17" s="16"/>
      <c r="G17" s="15">
        <f>SUM(G18:G25)</f>
        <v>0</v>
      </c>
      <c r="H17" s="34"/>
    </row>
    <row r="18" spans="2:8" s="13" customFormat="1" ht="18" customHeight="1" x14ac:dyDescent="0.25">
      <c r="B18" s="12" t="s">
        <v>12</v>
      </c>
      <c r="C18" s="8" t="s">
        <v>62</v>
      </c>
      <c r="D18" s="11" t="s">
        <v>45</v>
      </c>
      <c r="E18" s="54">
        <f>83+42+7+19+4+7.5</f>
        <v>162.5</v>
      </c>
      <c r="F18" s="9"/>
      <c r="G18" s="9">
        <f t="shared" ref="G18:G25" si="1">E18*F18</f>
        <v>0</v>
      </c>
      <c r="H18" s="8"/>
    </row>
    <row r="19" spans="2:8" s="13" customFormat="1" ht="14.45" customHeight="1" x14ac:dyDescent="0.25">
      <c r="B19" s="12" t="s">
        <v>11</v>
      </c>
      <c r="C19" s="8" t="s">
        <v>61</v>
      </c>
      <c r="D19" s="11" t="s">
        <v>45</v>
      </c>
      <c r="E19" s="54">
        <f>83+42+7+19+4+7.5</f>
        <v>162.5</v>
      </c>
      <c r="F19" s="9"/>
      <c r="G19" s="9">
        <f t="shared" si="1"/>
        <v>0</v>
      </c>
      <c r="H19" s="8"/>
    </row>
    <row r="20" spans="2:8" s="13" customFormat="1" ht="18" customHeight="1" x14ac:dyDescent="0.25">
      <c r="B20" s="12" t="s">
        <v>39</v>
      </c>
      <c r="C20" s="52" t="s">
        <v>49</v>
      </c>
      <c r="D20" s="11" t="s">
        <v>0</v>
      </c>
      <c r="E20" s="54">
        <v>1</v>
      </c>
      <c r="F20" s="9"/>
      <c r="G20" s="9">
        <f t="shared" si="1"/>
        <v>0</v>
      </c>
      <c r="H20" s="8"/>
    </row>
    <row r="21" spans="2:8" s="13" customFormat="1" ht="32.450000000000003" customHeight="1" x14ac:dyDescent="0.25">
      <c r="B21" s="12" t="s">
        <v>40</v>
      </c>
      <c r="C21" s="36" t="s">
        <v>50</v>
      </c>
      <c r="D21" s="11" t="s">
        <v>14</v>
      </c>
      <c r="E21" s="54">
        <v>390</v>
      </c>
      <c r="F21" s="9"/>
      <c r="G21" s="9">
        <f t="shared" si="1"/>
        <v>0</v>
      </c>
      <c r="H21" s="8"/>
    </row>
    <row r="22" spans="2:8" s="13" customFormat="1" ht="19.899999999999999" customHeight="1" x14ac:dyDescent="0.25">
      <c r="B22" s="12" t="s">
        <v>41</v>
      </c>
      <c r="C22" s="35" t="s">
        <v>51</v>
      </c>
      <c r="D22" s="11" t="s">
        <v>14</v>
      </c>
      <c r="E22" s="54">
        <v>390</v>
      </c>
      <c r="F22" s="9"/>
      <c r="G22" s="9">
        <f t="shared" si="1"/>
        <v>0</v>
      </c>
      <c r="H22" s="8"/>
    </row>
    <row r="23" spans="2:8" s="13" customFormat="1" ht="18" customHeight="1" x14ac:dyDescent="0.25">
      <c r="B23" s="12" t="s">
        <v>42</v>
      </c>
      <c r="C23" s="35" t="s">
        <v>64</v>
      </c>
      <c r="D23" s="11" t="s">
        <v>14</v>
      </c>
      <c r="E23" s="54">
        <f>390*1.05</f>
        <v>409.5</v>
      </c>
      <c r="F23" s="9"/>
      <c r="G23" s="9">
        <f t="shared" si="1"/>
        <v>0</v>
      </c>
      <c r="H23" s="8"/>
    </row>
    <row r="24" spans="2:8" s="13" customFormat="1" ht="18" customHeight="1" x14ac:dyDescent="0.25">
      <c r="B24" s="12" t="s">
        <v>65</v>
      </c>
      <c r="C24" s="35" t="s">
        <v>63</v>
      </c>
      <c r="D24" s="11" t="s">
        <v>14</v>
      </c>
      <c r="E24" s="54">
        <v>390</v>
      </c>
      <c r="F24" s="9"/>
      <c r="G24" s="9">
        <f t="shared" si="1"/>
        <v>0</v>
      </c>
      <c r="H24" s="8"/>
    </row>
    <row r="25" spans="2:8" s="13" customFormat="1" ht="18.600000000000001" customHeight="1" x14ac:dyDescent="0.25">
      <c r="B25" s="12" t="s">
        <v>43</v>
      </c>
      <c r="C25" s="35" t="s">
        <v>52</v>
      </c>
      <c r="D25" s="11" t="s">
        <v>14</v>
      </c>
      <c r="E25" s="54">
        <v>390</v>
      </c>
      <c r="F25" s="9"/>
      <c r="G25" s="9">
        <f t="shared" si="1"/>
        <v>0</v>
      </c>
      <c r="H25" s="8"/>
    </row>
    <row r="26" spans="2:8" s="13" customFormat="1" ht="12.75" x14ac:dyDescent="0.25">
      <c r="B26" s="33" t="s">
        <v>10</v>
      </c>
      <c r="C26" s="33" t="s">
        <v>56</v>
      </c>
      <c r="D26" s="23"/>
      <c r="E26" s="22"/>
      <c r="F26" s="22"/>
      <c r="G26" s="21">
        <f>SUM(G27,G30)</f>
        <v>0</v>
      </c>
      <c r="H26" s="20"/>
    </row>
    <row r="27" spans="2:8" s="13" customFormat="1" ht="12.75" x14ac:dyDescent="0.25">
      <c r="B27" s="19" t="s">
        <v>9</v>
      </c>
      <c r="C27" s="18" t="s">
        <v>53</v>
      </c>
      <c r="D27" s="17"/>
      <c r="E27" s="16"/>
      <c r="F27" s="16"/>
      <c r="G27" s="15">
        <f>SUM(G28:G29)</f>
        <v>0</v>
      </c>
      <c r="H27" s="34"/>
    </row>
    <row r="28" spans="2:8" s="13" customFormat="1" ht="12.75" x14ac:dyDescent="0.25">
      <c r="B28" s="12" t="s">
        <v>8</v>
      </c>
      <c r="C28" s="51" t="s">
        <v>54</v>
      </c>
      <c r="D28" s="11" t="s">
        <v>0</v>
      </c>
      <c r="E28" s="55">
        <v>1</v>
      </c>
      <c r="F28" s="9"/>
      <c r="G28" s="9">
        <f>E28*F28</f>
        <v>0</v>
      </c>
      <c r="H28" s="8"/>
    </row>
    <row r="29" spans="2:8" s="13" customFormat="1" ht="12.75" x14ac:dyDescent="0.25">
      <c r="B29" s="12" t="s">
        <v>7</v>
      </c>
      <c r="C29" s="51" t="s">
        <v>55</v>
      </c>
      <c r="D29" s="11" t="s">
        <v>0</v>
      </c>
      <c r="E29" s="55">
        <v>1</v>
      </c>
      <c r="F29" s="9"/>
      <c r="G29" s="9">
        <f>E29*F29</f>
        <v>0</v>
      </c>
      <c r="H29" s="8"/>
    </row>
    <row r="30" spans="2:8" s="13" customFormat="1" ht="12.75" x14ac:dyDescent="0.25">
      <c r="B30" s="19" t="s">
        <v>6</v>
      </c>
      <c r="C30" s="18" t="s">
        <v>38</v>
      </c>
      <c r="D30" s="17"/>
      <c r="E30" s="16"/>
      <c r="F30" s="16"/>
      <c r="G30" s="15">
        <f>SUM(G31:G35)</f>
        <v>0</v>
      </c>
      <c r="H30" s="14"/>
    </row>
    <row r="31" spans="2:8" s="13" customFormat="1" ht="12.75" x14ac:dyDescent="0.25">
      <c r="B31" s="12" t="s">
        <v>5</v>
      </c>
      <c r="C31" s="8" t="s">
        <v>62</v>
      </c>
      <c r="D31" s="11" t="s">
        <v>45</v>
      </c>
      <c r="E31" s="55">
        <f>14.3+22.4+29.17+8.14+2.54+2.47+9.31+33.34+0.3+2.65+2.1+1.13+31.74+16.4+4.71+2.35+2.28+4.75+8+6.88+27.66*2+1.6+25*2+0.9*2</f>
        <v>313.68000000000006</v>
      </c>
      <c r="F31" s="9"/>
      <c r="G31" s="9">
        <f>E31*F31</f>
        <v>0</v>
      </c>
      <c r="H31" s="8"/>
    </row>
    <row r="32" spans="2:8" s="13" customFormat="1" ht="12.75" x14ac:dyDescent="0.25">
      <c r="B32" s="12" t="s">
        <v>4</v>
      </c>
      <c r="C32" s="8" t="s">
        <v>61</v>
      </c>
      <c r="D32" s="11" t="s">
        <v>45</v>
      </c>
      <c r="E32" s="55">
        <f>14.3+22.4+29.17+8.14+2.54+2.47+9.31+33.34+0.3+2.65+2.1+1.13+31.74+16.4+4.71+2.35+2.28+4.75+8+6.88+27.66*2+1.6+25*2+0.9*2</f>
        <v>313.68000000000006</v>
      </c>
      <c r="F32" s="9"/>
      <c r="G32" s="9">
        <f t="shared" ref="G32:G38" si="2">E32*F32</f>
        <v>0</v>
      </c>
      <c r="H32" s="8"/>
    </row>
    <row r="33" spans="2:8" s="13" customFormat="1" ht="25.5" x14ac:dyDescent="0.25">
      <c r="B33" s="12" t="s">
        <v>3</v>
      </c>
      <c r="C33" s="35" t="s">
        <v>57</v>
      </c>
      <c r="D33" s="11" t="s">
        <v>0</v>
      </c>
      <c r="E33" s="55">
        <v>1</v>
      </c>
      <c r="F33" s="9"/>
      <c r="G33" s="9">
        <f t="shared" si="2"/>
        <v>0</v>
      </c>
      <c r="H33" s="8"/>
    </row>
    <row r="34" spans="2:8" s="13" customFormat="1" ht="22.9" customHeight="1" x14ac:dyDescent="0.25">
      <c r="B34" s="12" t="s">
        <v>2</v>
      </c>
      <c r="C34" s="35" t="s">
        <v>51</v>
      </c>
      <c r="D34" s="11" t="s">
        <v>14</v>
      </c>
      <c r="E34" s="55">
        <v>1570</v>
      </c>
      <c r="F34" s="9"/>
      <c r="G34" s="9">
        <f t="shared" si="2"/>
        <v>0</v>
      </c>
      <c r="H34" s="8"/>
    </row>
    <row r="35" spans="2:8" s="13" customFormat="1" ht="19.5" customHeight="1" x14ac:dyDescent="0.25">
      <c r="B35" s="12" t="s">
        <v>1</v>
      </c>
      <c r="C35" s="35" t="s">
        <v>64</v>
      </c>
      <c r="D35" s="11" t="s">
        <v>14</v>
      </c>
      <c r="E35" s="55">
        <f>1570*1.05</f>
        <v>1648.5</v>
      </c>
      <c r="F35" s="9"/>
      <c r="G35" s="9">
        <f t="shared" si="2"/>
        <v>0</v>
      </c>
      <c r="H35" s="8"/>
    </row>
    <row r="36" spans="2:8" s="13" customFormat="1" ht="20.25" customHeight="1" x14ac:dyDescent="0.25">
      <c r="B36" s="12" t="s">
        <v>44</v>
      </c>
      <c r="C36" s="35" t="s">
        <v>63</v>
      </c>
      <c r="D36" s="11" t="s">
        <v>14</v>
      </c>
      <c r="E36" s="55">
        <v>1570</v>
      </c>
      <c r="F36" s="9"/>
      <c r="G36" s="9">
        <f t="shared" si="2"/>
        <v>0</v>
      </c>
      <c r="H36" s="8"/>
    </row>
    <row r="37" spans="2:8" s="13" customFormat="1" ht="23.25" customHeight="1" x14ac:dyDescent="0.25">
      <c r="B37" s="12" t="s">
        <v>59</v>
      </c>
      <c r="C37" s="35" t="s">
        <v>52</v>
      </c>
      <c r="D37" s="11" t="s">
        <v>14</v>
      </c>
      <c r="E37" s="55">
        <v>1570</v>
      </c>
      <c r="F37" s="9"/>
      <c r="G37" s="9">
        <f t="shared" si="2"/>
        <v>0</v>
      </c>
      <c r="H37" s="8"/>
    </row>
    <row r="38" spans="2:8" s="13" customFormat="1" ht="25.5" x14ac:dyDescent="0.25">
      <c r="B38" s="12" t="s">
        <v>60</v>
      </c>
      <c r="C38" s="51" t="s">
        <v>58</v>
      </c>
      <c r="D38" s="11" t="s">
        <v>0</v>
      </c>
      <c r="E38" s="55">
        <v>1</v>
      </c>
      <c r="F38" s="9"/>
      <c r="G38" s="9">
        <f t="shared" si="2"/>
        <v>0</v>
      </c>
      <c r="H38" s="8"/>
    </row>
    <row r="39" spans="2:8" x14ac:dyDescent="0.25">
      <c r="G39" s="32"/>
    </row>
    <row r="40" spans="2:8" ht="15.75" x14ac:dyDescent="0.25">
      <c r="F40" s="56" t="s">
        <v>66</v>
      </c>
      <c r="G40" s="57"/>
    </row>
    <row r="41" spans="2:8" ht="15.75" x14ac:dyDescent="0.25">
      <c r="F41" s="56" t="s">
        <v>67</v>
      </c>
      <c r="G41" s="57"/>
    </row>
    <row r="42" spans="2:8" s="24" customFormat="1" ht="20.25" x14ac:dyDescent="0.25">
      <c r="B42" s="31"/>
      <c r="C42" s="30"/>
      <c r="D42" s="29"/>
      <c r="E42" s="28"/>
      <c r="F42" s="27"/>
      <c r="G42" s="26"/>
      <c r="H42" s="25"/>
    </row>
  </sheetData>
  <mergeCells count="1">
    <mergeCell ref="B2:D2"/>
  </mergeCells>
  <conditionalFormatting sqref="F8:F13 F16 F28:F29">
    <cfRule type="cellIs" dxfId="5" priority="23" operator="equal">
      <formula>0</formula>
    </cfRule>
    <cfRule type="cellIs" dxfId="4" priority="24" operator="equal">
      <formula>" -   zł "</formula>
    </cfRule>
  </conditionalFormatting>
  <conditionalFormatting sqref="F18:F25">
    <cfRule type="cellIs" dxfId="3" priority="11" operator="equal">
      <formula>0</formula>
    </cfRule>
    <cfRule type="cellIs" dxfId="2" priority="12" operator="equal">
      <formula>" -   zł "</formula>
    </cfRule>
  </conditionalFormatting>
  <conditionalFormatting sqref="F31:F38">
    <cfRule type="cellIs" dxfId="1" priority="15" operator="equal">
      <formula>0</formula>
    </cfRule>
    <cfRule type="cellIs" dxfId="0" priority="16" operator="equal">
      <formula>" -   zł 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portrait" r:id="rId1"/>
  <rowBreaks count="1" manualBreakCount="1">
    <brk id="1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c6cea3-69ab-4280-a5e6-b87ecf64bb3d">
      <Terms xmlns="http://schemas.microsoft.com/office/infopath/2007/PartnerControls"/>
    </lcf76f155ced4ddcb4097134ff3c332f>
    <TaxCatchAll xmlns="960c3eb6-7ad3-4af2-a65d-7ffde5b92313" xsi:nil="true"/>
    <_dlc_DocId xmlns="960c3eb6-7ad3-4af2-a65d-7ffde5b92313">SFHD-1330359721-498983</_dlc_DocId>
    <_dlc_DocIdUrl xmlns="960c3eb6-7ad3-4af2-a65d-7ffde5b92313">
      <Url>https://spacefactoryholding.sharepoint.com/proposals/_layouts/15/DocIdRedir.aspx?ID=SFHD-1330359721-498983</Url>
      <Description>SFHD-1330359721-498983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0C26CE16BC43428BBF119CC188F545" ma:contentTypeVersion="120" ma:contentTypeDescription="Create a new document." ma:contentTypeScope="" ma:versionID="b1bd3a816f0a76fead218be4c246f222">
  <xsd:schema xmlns:xsd="http://www.w3.org/2001/XMLSchema" xmlns:xs="http://www.w3.org/2001/XMLSchema" xmlns:p="http://schemas.microsoft.com/office/2006/metadata/properties" xmlns:ns2="55c6cea3-69ab-4280-a5e6-b87ecf64bb3d" xmlns:ns3="9a9559c5-12e9-449b-a038-94d806c66f01" xmlns:ns4="960c3eb6-7ad3-4af2-a65d-7ffde5b92313" targetNamespace="http://schemas.microsoft.com/office/2006/metadata/properties" ma:root="true" ma:fieldsID="1179e86080bc1d5c1c2f9a061f672e88" ns2:_="" ns3:_="" ns4:_="">
    <xsd:import namespace="55c6cea3-69ab-4280-a5e6-b87ecf64bb3d"/>
    <xsd:import namespace="9a9559c5-12e9-449b-a038-94d806c66f01"/>
    <xsd:import namespace="960c3eb6-7ad3-4af2-a65d-7ffde5b923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4:_dlc_DocId" minOccurs="0"/>
                <xsd:element ref="ns4:_dlc_DocIdUrl" minOccurs="0"/>
                <xsd:element ref="ns4:_dlc_DocIdPersistI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c6cea3-69ab-4280-a5e6-b87ecf64bb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2fde169c-984d-4e73-aa44-82744b8d56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559c5-12e9-449b-a038-94d806c66f0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c3eb6-7ad3-4af2-a65d-7ffde5b92313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408052da-8890-482c-8f3c-802b8290a04a}" ma:internalName="TaxCatchAll" ma:showField="CatchAllData" ma:web="960c3eb6-7ad3-4af2-a65d-7ffde5b923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B30699-EDBE-4116-8A0D-1FB6D505268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7FCFE17-83DD-422D-8805-276C338CE8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5A8247-6BE5-4FD8-BA39-E067B01F3803}">
  <ds:schemaRefs>
    <ds:schemaRef ds:uri="http://schemas.microsoft.com/office/2006/documentManagement/types"/>
    <ds:schemaRef ds:uri="9a9559c5-12e9-449b-a038-94d806c66f01"/>
    <ds:schemaRef ds:uri="http://purl.org/dc/dcmitype/"/>
    <ds:schemaRef ds:uri="http://purl.org/dc/elements/1.1/"/>
    <ds:schemaRef ds:uri="http://schemas.microsoft.com/office/infopath/2007/PartnerControls"/>
    <ds:schemaRef ds:uri="55c6cea3-69ab-4280-a5e6-b87ecf64bb3d"/>
    <ds:schemaRef ds:uri="http://purl.org/dc/terms/"/>
    <ds:schemaRef ds:uri="960c3eb6-7ad3-4af2-a65d-7ffde5b92313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E50F93B3-0718-445E-8C15-1663C0F4A7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c6cea3-69ab-4280-a5e6-b87ecf64bb3d"/>
    <ds:schemaRef ds:uri="9a9559c5-12e9-449b-a038-94d806c66f01"/>
    <ds:schemaRef ds:uri="960c3eb6-7ad3-4af2-a65d-7ffde5b923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TPCR</vt:lpstr>
      <vt:lpstr>TPCR!Obszar_wydruku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Kijoch</dc:creator>
  <cp:lastModifiedBy>wdolna</cp:lastModifiedBy>
  <dcterms:created xsi:type="dcterms:W3CDTF">2025-06-27T10:04:09Z</dcterms:created>
  <dcterms:modified xsi:type="dcterms:W3CDTF">2026-03-26T08:20:03Z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0x0101005A0C26CE16BC43428BBF119CC188F545</vt:lpwstr>
  </property>
  <property fmtid="{D5CDD505-2E9C-101B-9397-08002B2CF9AE}" pid="3" name="_dlc_DocIdItemGuid">
    <vt:lpwstr>b03bb201-0ae3-4e4f-83a1-fcc5f169ef01</vt:lpwstr>
  </property>
</Properties>
</file>